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120" windowHeight="13095"/>
  </bookViews>
  <sheets>
    <sheet name="Harmonisation" sheetId="1" r:id="rId1"/>
  </sheets>
  <definedNames>
    <definedName name="Modalité">Harmonisation!$AA$17:$AA$19</definedName>
    <definedName name="pt">Harmonisation!$C$6</definedName>
    <definedName name="sm">Harmonisation!$C$5</definedName>
  </definedNames>
  <calcPr calcId="114210"/>
</workbook>
</file>

<file path=xl/calcChain.xml><?xml version="1.0" encoding="utf-8"?>
<calcChain xmlns="http://schemas.openxmlformats.org/spreadsheetml/2006/main">
  <c r="C11" i="1"/>
  <c r="C12"/>
  <c r="AB17"/>
  <c r="C13"/>
  <c r="C17"/>
  <c r="C18"/>
  <c r="C21"/>
  <c r="AB19"/>
  <c r="AB18"/>
  <c r="C19"/>
  <c r="C23"/>
  <c r="C20"/>
  <c r="C24"/>
</calcChain>
</file>

<file path=xl/comments1.xml><?xml version="1.0" encoding="utf-8"?>
<comments xmlns="http://schemas.openxmlformats.org/spreadsheetml/2006/main">
  <authors>
    <author>Serge</author>
  </authors>
  <commentList>
    <comment ref="C5" authorId="0">
      <text>
        <r>
          <rPr>
            <sz val="9"/>
            <color indexed="81"/>
            <rFont val="Tahoma"/>
            <family val="2"/>
          </rPr>
          <t>Salaire brut mensuel, tel qu'il apparait sur le bulletin de salaire (sm)</t>
        </r>
      </text>
    </comment>
    <comment ref="C6" authorId="0">
      <text>
        <r>
          <rPr>
            <sz val="9"/>
            <color indexed="81"/>
            <rFont val="Tahoma"/>
            <family val="2"/>
          </rPr>
          <t xml:space="preserve">
Il faut indiquer ici la somme des primes de transport (pt) versées dans l'année,  divisée par 12</t>
        </r>
      </text>
    </comment>
    <comment ref="C7" authorId="0">
      <text>
        <r>
          <rPr>
            <sz val="9"/>
            <color indexed="81"/>
            <rFont val="Tahoma"/>
            <family val="2"/>
          </rPr>
          <t>Choisir sa modalité:
- M1
- M2
- Posté</t>
        </r>
      </text>
    </comment>
    <comment ref="C11" authorId="0">
      <text>
        <r>
          <rPr>
            <sz val="9"/>
            <color indexed="81"/>
            <rFont val="Tahoma"/>
            <family val="2"/>
          </rPr>
          <t>12 x salaire Mensuel Brut</t>
        </r>
      </text>
    </comment>
    <comment ref="C12" authorId="0">
      <text>
        <r>
          <rPr>
            <sz val="9"/>
            <color indexed="81"/>
            <rFont val="Tahoma"/>
            <family val="2"/>
          </rPr>
          <t>En application de la  convention Syntec</t>
        </r>
      </text>
    </comment>
    <comment ref="C13" authorId="0">
      <text>
        <r>
          <rPr>
            <sz val="9"/>
            <color indexed="81"/>
            <rFont val="Tahoma"/>
            <family val="2"/>
          </rPr>
          <t xml:space="preserve">Compensation de jours rémunérés :
   - Pour les M1 : 4 jours rémunérés sur la base suivante =&gt; (Sm / 151,67)*4*7,3    (7,3 = 7h15 travaillées par jour)
   - Pour les M2 : 2 jours rémunérés sur la base suivante =&gt; (Sm / 151,67)*2*7,8    (7,8 = 7h48 travaillées par jour)
   - Pour les postés : 2 jours rémunérés sur la base suivante =&gt; (Sm / 151,67)*2*7,3    (7,3 = 7h15 travaillées par jour)
   Avec Sm: Salaire brut mensuel
</t>
        </r>
      </text>
    </comment>
    <comment ref="C14" authorId="0">
      <text>
        <r>
          <rPr>
            <sz val="9"/>
            <color indexed="81"/>
            <rFont val="Tahoma"/>
            <family val="2"/>
          </rPr>
          <t xml:space="preserve">
100% de la prime d'intéressement 2014, qui sera versée en 2015,  basée uniquement sur le critère de présence effective en 2014.
Cette année l'enveloppe globale serait de 3M€ pour 1650 équivalent ETP, soit une prime moyenne pour un salarié à temps plein et présent toute l'année 2014 d'environ  1800€.
Hierarchisée lors du versement de l'intéressement 2015, cette somme ne l'est pas pour ce calcul, donc même chiffre pour tout le monde.
Pour les Temps partiel, il faut appliquer le pourcentage de temps partiel.
</t>
        </r>
      </text>
    </comment>
    <comment ref="C17" authorId="0">
      <text>
        <r>
          <rPr>
            <u/>
            <sz val="9"/>
            <color indexed="81"/>
            <rFont val="Tahoma"/>
            <family val="2"/>
          </rPr>
          <t>Somme des  éléments en application de l'harmonisation  (a+b+c):</t>
        </r>
        <r>
          <rPr>
            <sz val="9"/>
            <color indexed="81"/>
            <rFont val="Tahoma"/>
            <family val="2"/>
          </rPr>
          <t xml:space="preserve">
- Prime vacance théorique 1%
- Jours RTT perdus rémunérés
- Intéressemnt 2014</t>
        </r>
      </text>
    </comment>
    <comment ref="C18" authorId="0">
      <text>
        <r>
          <rPr>
            <sz val="9"/>
            <color indexed="81"/>
            <rFont val="Tahoma"/>
            <family val="2"/>
          </rPr>
          <t>1/2 13eme mois,  soit 1/25 de (salaire brut + prime de compensation)
- Sera libellé comme "Prime vacances"</t>
        </r>
      </text>
    </comment>
    <comment ref="C19" authorId="0">
      <text>
        <r>
          <rPr>
            <sz val="9"/>
            <color indexed="81"/>
            <rFont val="Tahoma"/>
            <family val="2"/>
          </rPr>
          <t xml:space="preserve">
Si la prime de compensation est supérieure au 1/2 13ieme mois:
 =&gt; Prime de compensation moins  1/2 13eme mois.
Sinon: 0.</t>
        </r>
      </text>
    </comment>
  </commentList>
</comments>
</file>

<file path=xl/sharedStrings.xml><?xml version="1.0" encoding="utf-8"?>
<sst xmlns="http://schemas.openxmlformats.org/spreadsheetml/2006/main" count="26" uniqueCount="25">
  <si>
    <t>Intéressement 2014</t>
  </si>
  <si>
    <t>M1</t>
  </si>
  <si>
    <t>M2</t>
  </si>
  <si>
    <t>Posté</t>
  </si>
  <si>
    <t>Prime de compensation</t>
  </si>
  <si>
    <t>Salaire Brut Annuel</t>
  </si>
  <si>
    <t>Prime Vacances théorique (1% du brut)</t>
  </si>
  <si>
    <t>Jours RTT perdus et rémunérés</t>
  </si>
  <si>
    <t>Enfants à charge de moins de 21 ans</t>
  </si>
  <si>
    <t xml:space="preserve">Prime de transport mensuelle </t>
  </si>
  <si>
    <t>Salaire Brut Mensuel</t>
  </si>
  <si>
    <t>Modalité</t>
  </si>
  <si>
    <t>Soit en pourcentage</t>
  </si>
  <si>
    <t>1/ Données personnelles</t>
  </si>
  <si>
    <t>2/ Application des éléments d'hamonisation</t>
  </si>
  <si>
    <t>3/ Calculs</t>
  </si>
  <si>
    <t>Calculs suivant la proposition d'accord d'harmonisation du 10/02/2015</t>
  </si>
  <si>
    <t xml:space="preserve">b  </t>
  </si>
  <si>
    <t xml:space="preserve">c  </t>
  </si>
  <si>
    <t xml:space="preserve">a  </t>
  </si>
  <si>
    <t xml:space="preserve">    - Partie versée en juin  sous forme de demi 13eme mois</t>
  </si>
  <si>
    <t xml:space="preserve">    - Partie intégrée au salaire</t>
  </si>
  <si>
    <t>Nouveau brut mensuel</t>
  </si>
  <si>
    <t>Prime annuelle enfants à charge moins de 21 ans</t>
  </si>
  <si>
    <t>Augmentation  en € du salaire brut mensuel (hors prime)</t>
  </si>
</sst>
</file>

<file path=xl/styles.xml><?xml version="1.0" encoding="utf-8"?>
<styleSheet xmlns="http://schemas.openxmlformats.org/spreadsheetml/2006/main">
  <numFmts count="1">
    <numFmt numFmtId="164" formatCode="#,##0.00\ &quot;€&quot;"/>
  </numFmts>
  <fonts count="6">
    <font>
      <sz val="11"/>
      <color theme="1"/>
      <name val="Calibri"/>
      <family val="2"/>
      <scheme val="minor"/>
    </font>
    <font>
      <b/>
      <sz val="11"/>
      <color indexed="9"/>
      <name val="Calibri"/>
      <family val="2"/>
    </font>
    <font>
      <b/>
      <sz val="11"/>
      <color indexed="8"/>
      <name val="Calibri"/>
      <family val="2"/>
    </font>
    <font>
      <sz val="9"/>
      <color indexed="81"/>
      <name val="Tahoma"/>
      <family val="2"/>
    </font>
    <font>
      <u/>
      <sz val="9"/>
      <color indexed="81"/>
      <name val="Tahoma"/>
      <family val="2"/>
    </font>
    <font>
      <b/>
      <sz val="12"/>
      <color indexed="9"/>
      <name val="Calibri"/>
      <family val="2"/>
    </font>
  </fonts>
  <fills count="15">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11"/>
        <bgColor indexed="64"/>
      </patternFill>
    </fill>
    <fill>
      <patternFill patternType="solid">
        <fgColor indexed="9"/>
        <bgColor indexed="64"/>
      </patternFill>
    </fill>
    <fill>
      <patternFill patternType="solid">
        <fgColor indexed="18"/>
        <bgColor indexed="64"/>
      </patternFill>
    </fill>
    <fill>
      <patternFill patternType="solid">
        <fgColor indexed="60"/>
        <bgColor indexed="64"/>
      </patternFill>
    </fill>
    <fill>
      <patternFill patternType="solid">
        <fgColor indexed="57"/>
        <bgColor indexed="64"/>
      </patternFill>
    </fill>
    <fill>
      <patternFill patternType="solid">
        <fgColor indexed="23"/>
        <bgColor indexed="64"/>
      </patternFill>
    </fill>
  </fills>
  <borders count="11">
    <border>
      <left/>
      <right/>
      <top/>
      <bottom/>
      <diagonal/>
    </border>
    <border>
      <left style="thin">
        <color indexed="23"/>
      </left>
      <right/>
      <top/>
      <bottom/>
      <diagonal/>
    </border>
    <border>
      <left/>
      <right style="thin">
        <color indexed="23"/>
      </right>
      <top/>
      <bottom/>
      <diagonal/>
    </border>
    <border>
      <left style="thin">
        <color indexed="23"/>
      </left>
      <right/>
      <top style="thin">
        <color indexed="64"/>
      </top>
      <bottom/>
      <diagonal/>
    </border>
    <border>
      <left/>
      <right style="thin">
        <color indexed="23"/>
      </right>
      <top style="thin">
        <color indexed="64"/>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23"/>
      </right>
      <top style="thin">
        <color indexed="23"/>
      </top>
      <bottom/>
      <diagonal/>
    </border>
    <border>
      <left style="thin">
        <color indexed="23"/>
      </left>
      <right/>
      <top style="thin">
        <color indexed="23"/>
      </top>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s>
  <cellStyleXfs count="1">
    <xf numFmtId="0" fontId="0" fillId="0" borderId="0"/>
  </cellStyleXfs>
  <cellXfs count="41">
    <xf numFmtId="0" fontId="0" fillId="0" borderId="0" xfId="0"/>
    <xf numFmtId="2" fontId="0" fillId="0" borderId="0" xfId="0" applyNumberFormat="1"/>
    <xf numFmtId="2" fontId="0" fillId="0" borderId="0" xfId="0" applyNumberFormat="1" applyAlignment="1">
      <alignment horizontal="center"/>
    </xf>
    <xf numFmtId="0" fontId="0" fillId="2" borderId="1" xfId="0" applyFill="1" applyBorder="1"/>
    <xf numFmtId="2" fontId="0" fillId="2" borderId="2" xfId="0" applyNumberFormat="1" applyFill="1" applyBorder="1" applyAlignment="1" applyProtection="1">
      <alignment horizontal="center"/>
      <protection locked="0"/>
    </xf>
    <xf numFmtId="0" fontId="0" fillId="3" borderId="3" xfId="0" applyFill="1" applyBorder="1"/>
    <xf numFmtId="2" fontId="0" fillId="3" borderId="4" xfId="0" applyNumberFormat="1" applyFill="1" applyBorder="1" applyAlignment="1">
      <alignment horizontal="center"/>
    </xf>
    <xf numFmtId="0" fontId="0" fillId="4" borderId="1" xfId="0" applyFill="1" applyBorder="1"/>
    <xf numFmtId="2" fontId="0" fillId="4" borderId="2" xfId="0" applyNumberFormat="1" applyFill="1" applyBorder="1" applyAlignment="1">
      <alignment horizontal="center"/>
    </xf>
    <xf numFmtId="0" fontId="0" fillId="3" borderId="1" xfId="0" applyFill="1" applyBorder="1"/>
    <xf numFmtId="2" fontId="0" fillId="3" borderId="2" xfId="0" applyNumberFormat="1" applyFill="1" applyBorder="1" applyAlignment="1">
      <alignment horizontal="center"/>
    </xf>
    <xf numFmtId="0" fontId="0" fillId="4" borderId="5" xfId="0" applyFill="1" applyBorder="1"/>
    <xf numFmtId="2" fontId="0" fillId="4" borderId="6" xfId="0" applyNumberFormat="1" applyFill="1" applyBorder="1" applyAlignment="1" applyProtection="1">
      <alignment horizontal="center"/>
      <protection locked="0"/>
    </xf>
    <xf numFmtId="164" fontId="2" fillId="5" borderId="2" xfId="0" applyNumberFormat="1" applyFont="1" applyFill="1" applyBorder="1" applyAlignment="1">
      <alignment horizontal="center"/>
    </xf>
    <xf numFmtId="0" fontId="2" fillId="6" borderId="1" xfId="0" applyFont="1" applyFill="1" applyBorder="1"/>
    <xf numFmtId="0" fontId="2" fillId="5" borderId="1" xfId="0" applyFont="1" applyFill="1" applyBorder="1"/>
    <xf numFmtId="2" fontId="0" fillId="5" borderId="2" xfId="0" applyNumberFormat="1" applyFont="1" applyFill="1" applyBorder="1" applyAlignment="1">
      <alignment horizontal="center"/>
    </xf>
    <xf numFmtId="2" fontId="0" fillId="7" borderId="7" xfId="0" applyNumberFormat="1" applyFont="1" applyFill="1" applyBorder="1" applyAlignment="1">
      <alignment horizontal="center"/>
    </xf>
    <xf numFmtId="0" fontId="0" fillId="8" borderId="5" xfId="0" applyFont="1" applyFill="1" applyBorder="1"/>
    <xf numFmtId="10" fontId="0" fillId="8" borderId="6" xfId="0" applyNumberFormat="1" applyFont="1" applyFill="1" applyBorder="1" applyAlignment="1">
      <alignment horizontal="center"/>
    </xf>
    <xf numFmtId="0" fontId="0" fillId="9" borderId="1" xfId="0" applyFill="1" applyBorder="1"/>
    <xf numFmtId="2" fontId="0" fillId="9" borderId="2" xfId="0" applyNumberFormat="1" applyFill="1" applyBorder="1" applyAlignment="1" applyProtection="1">
      <alignment horizontal="center"/>
      <protection locked="0"/>
    </xf>
    <xf numFmtId="0" fontId="0" fillId="9" borderId="5" xfId="0" applyFill="1" applyBorder="1"/>
    <xf numFmtId="1" fontId="0" fillId="9" borderId="6" xfId="0" applyNumberFormat="1" applyFill="1" applyBorder="1" applyAlignment="1" applyProtection="1">
      <alignment horizontal="center"/>
      <protection locked="0"/>
    </xf>
    <xf numFmtId="0" fontId="2" fillId="10" borderId="0" xfId="0" applyFont="1" applyFill="1" applyBorder="1"/>
    <xf numFmtId="164" fontId="2" fillId="10" borderId="0" xfId="0" applyNumberFormat="1" applyFont="1" applyFill="1" applyBorder="1" applyAlignment="1">
      <alignment horizontal="center"/>
    </xf>
    <xf numFmtId="0" fontId="0" fillId="6" borderId="1" xfId="0" applyFill="1" applyBorder="1"/>
    <xf numFmtId="0" fontId="0" fillId="5" borderId="1" xfId="0" applyFill="1" applyBorder="1"/>
    <xf numFmtId="0" fontId="2" fillId="0" borderId="0" xfId="0" applyFont="1" applyAlignment="1">
      <alignment horizontal="right"/>
    </xf>
    <xf numFmtId="2" fontId="2" fillId="6" borderId="2" xfId="0" applyNumberFormat="1" applyFont="1" applyFill="1" applyBorder="1" applyAlignment="1">
      <alignment horizontal="center"/>
    </xf>
    <xf numFmtId="4" fontId="0" fillId="6" borderId="2" xfId="0" applyNumberFormat="1" applyFont="1" applyFill="1" applyBorder="1" applyAlignment="1">
      <alignment horizontal="center"/>
    </xf>
    <xf numFmtId="0" fontId="0" fillId="6" borderId="5" xfId="0" applyFill="1" applyBorder="1"/>
    <xf numFmtId="164" fontId="0" fillId="6" borderId="6" xfId="0" applyNumberFormat="1" applyFont="1" applyFill="1" applyBorder="1" applyAlignment="1">
      <alignment horizontal="center"/>
    </xf>
    <xf numFmtId="0" fontId="0" fillId="7" borderId="8" xfId="0" applyFill="1" applyBorder="1"/>
    <xf numFmtId="0" fontId="1" fillId="11" borderId="9" xfId="0" applyFont="1" applyFill="1" applyBorder="1" applyAlignment="1">
      <alignment horizontal="center"/>
    </xf>
    <xf numFmtId="0" fontId="1" fillId="11" borderId="10" xfId="0" applyFont="1" applyFill="1" applyBorder="1" applyAlignment="1">
      <alignment horizontal="center"/>
    </xf>
    <xf numFmtId="0" fontId="1" fillId="12" borderId="8" xfId="0" applyFont="1" applyFill="1" applyBorder="1" applyAlignment="1">
      <alignment horizontal="center"/>
    </xf>
    <xf numFmtId="0" fontId="1" fillId="12" borderId="7" xfId="0" applyFont="1" applyFill="1" applyBorder="1" applyAlignment="1">
      <alignment horizontal="center"/>
    </xf>
    <xf numFmtId="0" fontId="1" fillId="13" borderId="8" xfId="0" applyFont="1" applyFill="1" applyBorder="1" applyAlignment="1">
      <alignment horizontal="center"/>
    </xf>
    <xf numFmtId="0" fontId="1" fillId="13" borderId="7" xfId="0" applyFont="1" applyFill="1" applyBorder="1" applyAlignment="1">
      <alignment horizontal="center"/>
    </xf>
    <xf numFmtId="0" fontId="5" fillId="14"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914400</xdr:colOff>
      <xdr:row>0</xdr:row>
      <xdr:rowOff>1028700</xdr:rowOff>
    </xdr:to>
    <xdr:pic>
      <xdr:nvPicPr>
        <xdr:cNvPr id="1051" name="Picture 27" descr="Logo-CGT-Cap"/>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904875" cy="1028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B24"/>
  <sheetViews>
    <sheetView showGridLines="0" tabSelected="1" workbookViewId="0">
      <selection activeCell="F7" sqref="F7"/>
    </sheetView>
  </sheetViews>
  <sheetFormatPr defaultColWidth="11.42578125" defaultRowHeight="15"/>
  <cols>
    <col min="1" max="1" width="21.140625" customWidth="1"/>
    <col min="2" max="2" width="59.5703125" customWidth="1"/>
    <col min="3" max="3" width="13.28515625" style="2" customWidth="1"/>
  </cols>
  <sheetData>
    <row r="1" spans="1:28" ht="83.25" customHeight="1"/>
    <row r="2" spans="1:28" ht="15.75">
      <c r="B2" s="40" t="s">
        <v>16</v>
      </c>
      <c r="C2" s="40"/>
    </row>
    <row r="3" spans="1:28" ht="9" customHeight="1"/>
    <row r="4" spans="1:28">
      <c r="B4" s="38" t="s">
        <v>13</v>
      </c>
      <c r="C4" s="39"/>
    </row>
    <row r="5" spans="1:28">
      <c r="B5" s="3" t="s">
        <v>10</v>
      </c>
      <c r="C5" s="4">
        <v>2500</v>
      </c>
      <c r="AB5" s="1"/>
    </row>
    <row r="6" spans="1:28">
      <c r="B6" s="20" t="s">
        <v>9</v>
      </c>
      <c r="C6" s="21">
        <v>0</v>
      </c>
      <c r="AB6" s="1"/>
    </row>
    <row r="7" spans="1:28">
      <c r="B7" s="3" t="s">
        <v>11</v>
      </c>
      <c r="C7" s="4" t="s">
        <v>1</v>
      </c>
      <c r="AB7" s="1"/>
    </row>
    <row r="8" spans="1:28">
      <c r="B8" s="22" t="s">
        <v>8</v>
      </c>
      <c r="C8" s="23">
        <v>0</v>
      </c>
      <c r="AB8" s="1"/>
    </row>
    <row r="9" spans="1:28">
      <c r="AB9" s="1"/>
    </row>
    <row r="10" spans="1:28">
      <c r="B10" s="34" t="s">
        <v>14</v>
      </c>
      <c r="C10" s="35"/>
      <c r="AB10" s="1"/>
    </row>
    <row r="11" spans="1:28">
      <c r="B11" s="5" t="s">
        <v>5</v>
      </c>
      <c r="C11" s="6">
        <f ca="1">(sm+pt)*12</f>
        <v>30000</v>
      </c>
      <c r="AB11" s="1"/>
    </row>
    <row r="12" spans="1:28">
      <c r="A12" s="28" t="s">
        <v>19</v>
      </c>
      <c r="B12" s="7" t="s">
        <v>6</v>
      </c>
      <c r="C12" s="8">
        <f>C11*1%</f>
        <v>300</v>
      </c>
    </row>
    <row r="13" spans="1:28">
      <c r="A13" s="28" t="s">
        <v>17</v>
      </c>
      <c r="B13" s="9" t="s">
        <v>7</v>
      </c>
      <c r="C13" s="10">
        <f>IF(C7="M1",AB17,IF(C7="M2",AB18,AB19))</f>
        <v>481.30810311861285</v>
      </c>
    </row>
    <row r="14" spans="1:28">
      <c r="A14" s="28" t="s">
        <v>18</v>
      </c>
      <c r="B14" s="11" t="s">
        <v>0</v>
      </c>
      <c r="C14" s="12">
        <v>1818</v>
      </c>
    </row>
    <row r="16" spans="1:28">
      <c r="B16" s="36" t="s">
        <v>15</v>
      </c>
      <c r="C16" s="37"/>
    </row>
    <row r="17" spans="2:28">
      <c r="B17" s="14" t="s">
        <v>4</v>
      </c>
      <c r="C17" s="29">
        <f>C12+C13+C14</f>
        <v>2599.308103118613</v>
      </c>
      <c r="AA17" t="s">
        <v>1</v>
      </c>
      <c r="AB17" s="1">
        <f ca="1">(sm+pt)/151.67*4*7.3</f>
        <v>481.30810311861285</v>
      </c>
    </row>
    <row r="18" spans="2:28">
      <c r="B18" s="27" t="s">
        <v>20</v>
      </c>
      <c r="C18" s="16">
        <f>(C11+C17)/25</f>
        <v>1303.9723241247445</v>
      </c>
      <c r="AA18" t="s">
        <v>2</v>
      </c>
      <c r="AB18" s="1">
        <f ca="1">(sm+pt)/151.67*2*7.8</f>
        <v>257.13720577569728</v>
      </c>
    </row>
    <row r="19" spans="2:28">
      <c r="B19" s="26" t="s">
        <v>21</v>
      </c>
      <c r="C19" s="30">
        <f>IF(C17&gt;C18,C17-C18,0)</f>
        <v>1295.3357789938684</v>
      </c>
      <c r="AA19" t="s">
        <v>3</v>
      </c>
      <c r="AB19" s="1">
        <f ca="1">(sm+pt)/151.67*2*7.3</f>
        <v>240.65405155930642</v>
      </c>
    </row>
    <row r="20" spans="2:28">
      <c r="B20" s="15" t="s">
        <v>22</v>
      </c>
      <c r="C20" s="13">
        <f ca="1">(sm+pt)+(C19/12)</f>
        <v>2607.9446482494891</v>
      </c>
    </row>
    <row r="21" spans="2:28">
      <c r="B21" s="31" t="s">
        <v>23</v>
      </c>
      <c r="C21" s="32">
        <f>C8*147</f>
        <v>0</v>
      </c>
    </row>
    <row r="22" spans="2:28">
      <c r="B22" s="24"/>
      <c r="C22" s="25"/>
    </row>
    <row r="23" spans="2:28">
      <c r="B23" s="33" t="s">
        <v>24</v>
      </c>
      <c r="C23" s="17">
        <f>C19/12</f>
        <v>107.94464824948903</v>
      </c>
    </row>
    <row r="24" spans="2:28">
      <c r="B24" s="18" t="s">
        <v>12</v>
      </c>
      <c r="C24" s="19">
        <f ca="1">((C20/(sm+pt))-1)</f>
        <v>4.3177859299795562E-2</v>
      </c>
    </row>
  </sheetData>
  <mergeCells count="4">
    <mergeCell ref="B10:C10"/>
    <mergeCell ref="B16:C16"/>
    <mergeCell ref="B4:C4"/>
    <mergeCell ref="B2:C2"/>
  </mergeCells>
  <phoneticPr fontId="0" type="noConversion"/>
  <dataValidations count="2">
    <dataValidation type="list" allowBlank="1" showInputMessage="1" showErrorMessage="1" sqref="C7">
      <formula1>Modalité</formula1>
    </dataValidation>
    <dataValidation type="whole" allowBlank="1" showInputMessage="1" showErrorMessage="1" sqref="C8">
      <formula1>0</formula1>
      <formula2>10</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Harmonisation</vt:lpstr>
      <vt:lpstr>Modalité</vt:lpstr>
      <vt:lpstr>pt</vt:lpstr>
      <vt:lpstr>sm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ebianchi</cp:lastModifiedBy>
  <dcterms:created xsi:type="dcterms:W3CDTF">2015-02-12T17:55:00Z</dcterms:created>
  <dcterms:modified xsi:type="dcterms:W3CDTF">2015-02-13T10:52:51Z</dcterms:modified>
</cp:coreProperties>
</file>